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0" yWindow="75" windowWidth="15195" windowHeight="8640" tabRatio="590" firstSheet="1" activeTab="1"/>
  </bookViews>
  <sheets>
    <sheet name="Chart1" sheetId="4" r:id="rId1"/>
    <sheet name="Sheet1" sheetId="1" r:id="rId2"/>
    <sheet name="Sheet2" sheetId="2" state="hidden" r:id="rId3"/>
    <sheet name="Sheet3" sheetId="3" state="hidden" r:id="rId4"/>
  </sheets>
  <definedNames>
    <definedName name="_xlnm.Print_Titles" localSheetId="1">Sheet1!$A:$F,Sheet1!$1:$2</definedName>
  </definedNames>
  <calcPr calcId="145621"/>
</workbook>
</file>

<file path=xl/calcChain.xml><?xml version="1.0" encoding="utf-8"?>
<calcChain xmlns="http://schemas.openxmlformats.org/spreadsheetml/2006/main">
  <c r="L101" i="1" l="1"/>
  <c r="K101" i="1"/>
  <c r="H101" i="1" l="1"/>
  <c r="H100" i="1"/>
  <c r="H99" i="1"/>
  <c r="H93" i="1"/>
  <c r="H88" i="1"/>
  <c r="H72" i="1"/>
  <c r="H65" i="1"/>
  <c r="H57" i="1"/>
  <c r="H50" i="1"/>
  <c r="H45" i="1"/>
  <c r="H36" i="1"/>
  <c r="H28" i="1"/>
  <c r="H27" i="1"/>
  <c r="H10" i="1"/>
  <c r="K99" i="1" l="1"/>
  <c r="K93" i="1"/>
  <c r="K88" i="1"/>
  <c r="K72" i="1"/>
  <c r="K65" i="1"/>
  <c r="K57" i="1"/>
  <c r="K50" i="1"/>
  <c r="K45" i="1"/>
  <c r="K36" i="1"/>
  <c r="K27" i="1"/>
  <c r="K17" i="1"/>
  <c r="K10" i="1"/>
  <c r="I99" i="1"/>
  <c r="I93" i="1"/>
  <c r="I88" i="1"/>
  <c r="I72" i="1"/>
  <c r="I65" i="1"/>
  <c r="I57" i="1"/>
  <c r="I50" i="1"/>
  <c r="I45" i="1"/>
  <c r="I36" i="1"/>
  <c r="I27" i="1"/>
  <c r="I17" i="1"/>
  <c r="I10" i="1"/>
  <c r="I28" i="1" l="1"/>
  <c r="I100" i="1" s="1"/>
  <c r="I101" i="1" s="1"/>
  <c r="K28" i="1"/>
  <c r="K100" i="1" s="1"/>
  <c r="G99" i="1"/>
  <c r="G93" i="1"/>
  <c r="G88" i="1"/>
  <c r="G72" i="1"/>
  <c r="G65" i="1"/>
  <c r="G57" i="1"/>
  <c r="G50" i="1"/>
  <c r="G45" i="1"/>
  <c r="G36" i="1"/>
  <c r="G27" i="1"/>
  <c r="G28" i="1" s="1"/>
  <c r="G10" i="1"/>
  <c r="G100" i="1" l="1"/>
  <c r="G101" i="1" s="1"/>
  <c r="L99" i="1"/>
  <c r="L93" i="1"/>
  <c r="L50" i="1"/>
  <c r="L88" i="1"/>
  <c r="L72" i="1"/>
  <c r="L65" i="1"/>
  <c r="L57" i="1"/>
  <c r="L45" i="1"/>
  <c r="L36" i="1"/>
  <c r="L27" i="1" l="1"/>
  <c r="L28" i="1" l="1"/>
  <c r="L100" i="1" s="1"/>
  <c r="L10" i="1"/>
</calcChain>
</file>

<file path=xl/sharedStrings.xml><?xml version="1.0" encoding="utf-8"?>
<sst xmlns="http://schemas.openxmlformats.org/spreadsheetml/2006/main" count="97" uniqueCount="96">
  <si>
    <t>5340 · Interest Income - Money Market</t>
  </si>
  <si>
    <t>-</t>
  </si>
  <si>
    <t>6180 · Relocation Expense</t>
  </si>
  <si>
    <t>Total Expense</t>
  </si>
  <si>
    <t>Net Ordinary Income</t>
  </si>
  <si>
    <t>4030 · Pledged Offerings</t>
  </si>
  <si>
    <t>4040 · Unpledged Offerings</t>
  </si>
  <si>
    <t>4640 - RE Registrations</t>
  </si>
  <si>
    <t>4610 · Rental Revenue</t>
  </si>
  <si>
    <t>4640 · Misc Fundraising Income</t>
  </si>
  <si>
    <t>4630 · Shopping  Card Income</t>
  </si>
  <si>
    <t>5061· Minister Salary</t>
  </si>
  <si>
    <t>5062· Minister Housing Allowance</t>
  </si>
  <si>
    <t>5066 · Minister Life and LTD Insurance</t>
  </si>
  <si>
    <t>5065 · Minister Expense Account</t>
  </si>
  <si>
    <t>5063 · Minister Retirement Plan</t>
  </si>
  <si>
    <t>5064 · Minister Medical Insurance</t>
  </si>
  <si>
    <t>5068· Contrib to SECA in lieu of FICA</t>
  </si>
  <si>
    <t>5069-001 · Michelle Intern Minister</t>
  </si>
  <si>
    <t>5069-002 · Misha Intern Minister</t>
  </si>
  <si>
    <t>5155 · RE Salaries</t>
  </si>
  <si>
    <t>5160 · Music Salaries</t>
  </si>
  <si>
    <t>5175 · Child Care Salaries</t>
  </si>
  <si>
    <t>5260 · Staff Retirement</t>
  </si>
  <si>
    <t>TOTAL MINISTER SALARY</t>
  </si>
  <si>
    <t>5165 · Office Salaries</t>
  </si>
  <si>
    <t>5150  STAFF EXPENSES</t>
  </si>
  <si>
    <t>TOTAL MINISTER COST</t>
  </si>
  <si>
    <t>TOTAL MINISTER BENEFITS</t>
  </si>
  <si>
    <t>5170  · Janitorial Salaries</t>
  </si>
  <si>
    <t>Total  Payroll Expense</t>
  </si>
  <si>
    <t>5250   OTHER STAFF EXPENSES</t>
  </si>
  <si>
    <t>5251 · RE Director's Expense Account</t>
  </si>
  <si>
    <t>Total Other Staff Expenses</t>
  </si>
  <si>
    <t>5253 · Music Dir. Expense Account</t>
  </si>
  <si>
    <t>5250· Office Manager Expense Account</t>
  </si>
  <si>
    <t>5265· Payroll Fees</t>
  </si>
  <si>
    <t>5305  Payroll Taxes</t>
  </si>
  <si>
    <t>5310 Worker's Comp Ins</t>
  </si>
  <si>
    <t>5300 EMPLOYERS EXPENSES</t>
  </si>
  <si>
    <t>Total Employer's Expenses</t>
  </si>
  <si>
    <t>5420 · Phone, Web, Internet</t>
  </si>
  <si>
    <t>5410 · Office, Computer &amp; Mnt supplies</t>
  </si>
  <si>
    <t>5425 · Printing and Reproduction</t>
  </si>
  <si>
    <t>5415 · Office Expense - Other</t>
  </si>
  <si>
    <t>Total  Office Expense</t>
  </si>
  <si>
    <t>5400   OFFICE EXPENSE</t>
  </si>
  <si>
    <t>5635 · Alarm System</t>
  </si>
  <si>
    <t>5615 · Electric Service</t>
  </si>
  <si>
    <t>5625 · Gas Service</t>
  </si>
  <si>
    <t>5630· Refuse Removal Service</t>
  </si>
  <si>
    <t>5620 · Water and Sewer</t>
  </si>
  <si>
    <t>5610· UTILITIES</t>
  </si>
  <si>
    <t>Total Utilities</t>
  </si>
  <si>
    <t>5700 BUILDING &amp; GROUNDS MAINTENANCE</t>
  </si>
  <si>
    <t>5710 · Snow Removal</t>
  </si>
  <si>
    <t>5720 · Lawn Mowing</t>
  </si>
  <si>
    <t>5730 · Other Grounds Maintenance</t>
  </si>
  <si>
    <t>5740 · Other Building Maintenance &amp; Repair</t>
  </si>
  <si>
    <t>Total Repairs and Mnt Bldg. &amp; Grounds</t>
  </si>
  <si>
    <t>6110 · UUA Fair Share</t>
  </si>
  <si>
    <t>6115 · Mid-America Region</t>
  </si>
  <si>
    <t>Total  Denominational Contributions</t>
  </si>
  <si>
    <t>6100 · DENOMINATIONAL CONTRIBUTIONS</t>
  </si>
  <si>
    <t>6035  Fellowship Committee</t>
  </si>
  <si>
    <t>6010  Worship Arts Committee</t>
  </si>
  <si>
    <t>6020  Music Committee</t>
  </si>
  <si>
    <t>6070  Tech &amp; Communications Committee</t>
  </si>
  <si>
    <t>6040  Religious Ed Committee</t>
  </si>
  <si>
    <t>6030  Stewardship Committee</t>
  </si>
  <si>
    <t>6065  Green Sanctuary Committee</t>
  </si>
  <si>
    <t>6045  Social Justice Committee</t>
  </si>
  <si>
    <t>6055  Community Care Committee</t>
  </si>
  <si>
    <t>6050  Faith Development</t>
  </si>
  <si>
    <t>6060  Membership Committee</t>
  </si>
  <si>
    <t>6065  Board Expenses</t>
  </si>
  <si>
    <t>Total Ministry Expenses</t>
  </si>
  <si>
    <t>6000 MINISTERIAL EXPENSES</t>
  </si>
  <si>
    <t>6300 · OTHER EXPENSES</t>
  </si>
  <si>
    <t>6310 · Finance /Banking Charges</t>
  </si>
  <si>
    <t>6410 · Multi Peril Insurance Expense</t>
  </si>
  <si>
    <t>6415 · Umbrella Liability Insurance</t>
  </si>
  <si>
    <t>Total Other Expense</t>
  </si>
  <si>
    <t>2017-2018</t>
  </si>
  <si>
    <t>REVENUE</t>
  </si>
  <si>
    <t>5067 - Guest Ministers</t>
  </si>
  <si>
    <t>5070 - Repayment Restricted Funds</t>
  </si>
  <si>
    <t>5071 - Interim Minister Seed Money</t>
  </si>
  <si>
    <t>6070</t>
  </si>
  <si>
    <t>6070  Faith Forward</t>
  </si>
  <si>
    <t>2016 - 2017 Revised</t>
  </si>
  <si>
    <t>2016-2017 Actual</t>
  </si>
  <si>
    <t>2017-18 Projected</t>
  </si>
  <si>
    <t>2018-2019 with</t>
  </si>
  <si>
    <t>2018-2019 w/o</t>
  </si>
  <si>
    <t>5275 - Miscellaneous Staff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</si>
</sst>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2" borderId="0" applyNumberFormat="0" applyBorder="0" applyAlignment="0" applyProtection="0"/>
  </cellStyleXfs>
  <cellXfs count="25">
    <xf numFmtId="0" fontId="0" fillId="0" borderId="0" xfId="0"/>
    <xf numFmtId="49" fontId="1" fillId="0" borderId="0" xfId="0" applyNumberFormat="1" applyFont="1"/>
    <xf numFmtId="0" fontId="2" fillId="0" borderId="0" xfId="0" applyFont="1"/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0" fontId="5" fillId="2" borderId="0" xfId="1"/>
    <xf numFmtId="44" fontId="2" fillId="0" borderId="0" xfId="0" applyNumberFormat="1" applyFont="1"/>
    <xf numFmtId="44" fontId="3" fillId="0" borderId="0" xfId="0" applyNumberFormat="1" applyFont="1" applyAlignment="1">
      <alignment horizontal="center"/>
    </xf>
    <xf numFmtId="49" fontId="4" fillId="0" borderId="0" xfId="0" applyNumberFormat="1" applyFont="1"/>
    <xf numFmtId="49" fontId="4" fillId="0" borderId="0" xfId="0" applyNumberFormat="1" applyFont="1" applyAlignment="1">
      <alignment horizontal="center"/>
    </xf>
    <xf numFmtId="0" fontId="4" fillId="0" borderId="0" xfId="0" applyNumberFormat="1" applyFont="1"/>
    <xf numFmtId="49" fontId="4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44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3" fillId="0" borderId="0" xfId="0" applyFont="1" applyAlignment="1">
      <alignment horizontal="right"/>
    </xf>
  </cellXfs>
  <cellStyles count="2">
    <cellStyle name="Bad" xfId="1" builtinId="27"/>
    <cellStyle name="Normal" xfId="0" builtinId="0"/>
  </cellStyles>
  <dxfs count="0"/>
  <tableStyles count="0" defaultTableStyle="TableStyleMedium9" defaultPivotStyle="PivotStyleLight16"/>
  <colors>
    <mruColors>
      <color rgb="FFFCFCB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Tree of Life 15 - 16 Budget</a:t>
            </a:r>
          </a:p>
        </c:rich>
      </c:tx>
      <c:overlay val="0"/>
    </c:title>
    <c:autoTitleDeleted val="0"/>
    <c:plotArea>
      <c:layout/>
      <c:pieChart>
        <c:varyColors val="1"/>
        <c:ser>
          <c:idx val="1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(Sheet1!#REF!,Sheet1!#REF!,Sheet1!#REF!,Sheet1!#REF!,Sheet1!#REF!,Sheet1!#REF!,Sheet1!#REF!,Sheet1!#REF!,Sheet1!#REF!,Sheet1!#REF!)</c:f>
              <c:numCache>
                <c:formatCode>_("$"* #,##0.00_);_("$"* \(#,##0.00\);_("$"* "-"??_);_(@_)</c:formatCode>
                <c:ptCount val="10"/>
                <c:pt idx="0">
                  <c:v>54624</c:v>
                </c:pt>
                <c:pt idx="1">
                  <c:v>25354.799999999999</c:v>
                </c:pt>
                <c:pt idx="2">
                  <c:v>45880</c:v>
                </c:pt>
                <c:pt idx="3">
                  <c:v>9880</c:v>
                </c:pt>
                <c:pt idx="4">
                  <c:v>5712</c:v>
                </c:pt>
                <c:pt idx="5">
                  <c:v>13010</c:v>
                </c:pt>
                <c:pt idx="7">
                  <c:v>12300</c:v>
                </c:pt>
                <c:pt idx="8">
                  <c:v>12400</c:v>
                </c:pt>
                <c:pt idx="9">
                  <c:v>6660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65D-4160-9BA5-375CC9059DE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b"/>
      <c:layout>
        <c:manualLayout>
          <c:xMode val="edge"/>
          <c:yMode val="edge"/>
          <c:x val="0"/>
          <c:y val="0.87057959011800057"/>
          <c:w val="1"/>
          <c:h val="0.11730294489384019"/>
        </c:manualLayout>
      </c:layout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6" workbookViewId="0" zoomToFit="1"/>
  </sheetViews>
  <pageMargins left="0.25" right="0.25" top="0.25" bottom="0.25" header="0.05" footer="0.05"/>
  <pageSetup orientation="landscape" horizontalDpi="4294967293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502849" cy="719912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2"/>
  <sheetViews>
    <sheetView tabSelected="1" zoomScaleNormal="100" workbookViewId="0">
      <selection activeCell="L102" sqref="L102"/>
    </sheetView>
  </sheetViews>
  <sheetFormatPr defaultColWidth="8.85546875" defaultRowHeight="12" x14ac:dyDescent="0.2"/>
  <cols>
    <col min="1" max="1" width="0.5703125" style="6" customWidth="1"/>
    <col min="2" max="5" width="3" style="6" hidden="1" customWidth="1"/>
    <col min="6" max="6" width="33.7109375" style="15" customWidth="1"/>
    <col min="7" max="7" width="16.140625" style="11" customWidth="1"/>
    <col min="8" max="8" width="16.28515625" style="11" customWidth="1"/>
    <col min="9" max="9" width="13.85546875" style="11" customWidth="1"/>
    <col min="10" max="10" width="14.42578125" style="11" customWidth="1"/>
    <col min="11" max="11" width="14.85546875" style="11" customWidth="1"/>
    <col min="12" max="12" width="15.140625" style="18" customWidth="1"/>
    <col min="13" max="13" width="4.140625" style="23" customWidth="1"/>
    <col min="14" max="16384" width="8.85546875" style="2"/>
  </cols>
  <sheetData>
    <row r="1" spans="1:13" ht="15" x14ac:dyDescent="0.25">
      <c r="A1" s="10"/>
      <c r="B1" s="1"/>
      <c r="C1" s="1"/>
      <c r="F1" s="13"/>
      <c r="M1" s="21"/>
    </row>
    <row r="2" spans="1:13" s="4" customFormat="1" x14ac:dyDescent="0.2">
      <c r="A2" s="3"/>
      <c r="B2" s="3"/>
      <c r="C2" s="3"/>
      <c r="D2" s="3"/>
      <c r="E2" s="1"/>
      <c r="F2" s="14"/>
      <c r="G2" s="12" t="s">
        <v>90</v>
      </c>
      <c r="H2" s="12" t="s">
        <v>91</v>
      </c>
      <c r="I2" s="12" t="s">
        <v>83</v>
      </c>
      <c r="J2" s="12" t="s">
        <v>92</v>
      </c>
      <c r="K2" s="12" t="s">
        <v>93</v>
      </c>
      <c r="L2" s="12" t="s">
        <v>94</v>
      </c>
      <c r="M2" s="21"/>
    </row>
    <row r="3" spans="1:13" x14ac:dyDescent="0.2">
      <c r="A3" s="1"/>
      <c r="B3" s="1"/>
      <c r="C3" s="1"/>
      <c r="D3" s="1"/>
      <c r="E3" s="1"/>
      <c r="F3" s="13" t="s">
        <v>5</v>
      </c>
      <c r="G3" s="11">
        <v>155000</v>
      </c>
      <c r="H3" s="11">
        <v>133324</v>
      </c>
      <c r="I3" s="11">
        <v>140000</v>
      </c>
      <c r="J3" s="20"/>
      <c r="K3" s="11">
        <v>140000</v>
      </c>
      <c r="L3" s="11">
        <v>140000</v>
      </c>
      <c r="M3" s="21">
        <v>1</v>
      </c>
    </row>
    <row r="4" spans="1:13" x14ac:dyDescent="0.2">
      <c r="A4" s="1"/>
      <c r="B4" s="1"/>
      <c r="C4" s="1"/>
      <c r="D4" s="1"/>
      <c r="E4" s="1"/>
      <c r="F4" s="13" t="s">
        <v>6</v>
      </c>
      <c r="G4" s="11">
        <v>8000</v>
      </c>
      <c r="H4" s="11">
        <v>10861.95</v>
      </c>
      <c r="I4" s="11">
        <v>9000</v>
      </c>
      <c r="J4" s="19"/>
      <c r="K4" s="11">
        <v>8500</v>
      </c>
      <c r="L4" s="11">
        <v>8500</v>
      </c>
      <c r="M4" s="21">
        <v>2</v>
      </c>
    </row>
    <row r="5" spans="1:13" x14ac:dyDescent="0.2">
      <c r="A5" s="1"/>
      <c r="B5" s="1"/>
      <c r="C5" s="1"/>
      <c r="D5" s="1"/>
      <c r="E5" s="1"/>
      <c r="F5" s="13" t="s">
        <v>7</v>
      </c>
      <c r="G5" s="11">
        <v>500</v>
      </c>
      <c r="H5" s="11">
        <v>790</v>
      </c>
      <c r="I5" s="11">
        <v>750</v>
      </c>
      <c r="J5" s="19"/>
      <c r="K5" s="11">
        <v>0</v>
      </c>
      <c r="L5" s="11">
        <v>0</v>
      </c>
      <c r="M5" s="21">
        <v>3</v>
      </c>
    </row>
    <row r="6" spans="1:13" x14ac:dyDescent="0.2">
      <c r="A6" s="1"/>
      <c r="B6" s="1"/>
      <c r="C6" s="1"/>
      <c r="D6" s="1"/>
      <c r="E6" s="1"/>
      <c r="F6" s="13" t="s">
        <v>8</v>
      </c>
      <c r="G6" s="11">
        <v>2500</v>
      </c>
      <c r="H6" s="11">
        <v>3110</v>
      </c>
      <c r="I6" s="11">
        <v>2500</v>
      </c>
      <c r="J6" s="19"/>
      <c r="K6" s="11">
        <v>1000</v>
      </c>
      <c r="L6" s="11">
        <v>1000</v>
      </c>
      <c r="M6" s="21">
        <v>4</v>
      </c>
    </row>
    <row r="7" spans="1:13" x14ac:dyDescent="0.2">
      <c r="A7" s="1"/>
      <c r="B7" s="1"/>
      <c r="C7" s="1"/>
      <c r="D7" s="1"/>
      <c r="E7" s="1"/>
      <c r="F7" s="15" t="s">
        <v>0</v>
      </c>
      <c r="G7" s="11">
        <v>0</v>
      </c>
      <c r="J7" s="19"/>
      <c r="L7" s="11"/>
      <c r="M7" s="21"/>
    </row>
    <row r="8" spans="1:13" x14ac:dyDescent="0.2">
      <c r="A8" s="1"/>
      <c r="B8" s="1"/>
      <c r="C8" s="1"/>
      <c r="D8" s="1"/>
      <c r="E8" s="1"/>
      <c r="F8" s="13" t="s">
        <v>9</v>
      </c>
      <c r="G8" s="11">
        <v>15000</v>
      </c>
      <c r="H8" s="11">
        <v>19125.53</v>
      </c>
      <c r="I8" s="11">
        <v>15000</v>
      </c>
      <c r="J8" s="19"/>
      <c r="K8" s="11">
        <v>18000</v>
      </c>
      <c r="L8" s="11">
        <v>18000</v>
      </c>
      <c r="M8" s="21">
        <v>5</v>
      </c>
    </row>
    <row r="9" spans="1:13" x14ac:dyDescent="0.2">
      <c r="A9" s="1"/>
      <c r="B9" s="1"/>
      <c r="C9" s="1"/>
      <c r="D9" s="1"/>
      <c r="E9" s="1"/>
      <c r="F9" s="13" t="s">
        <v>10</v>
      </c>
      <c r="G9" s="11">
        <v>2500</v>
      </c>
      <c r="H9" s="11">
        <v>0</v>
      </c>
      <c r="I9" s="11">
        <v>2500</v>
      </c>
      <c r="J9" s="19"/>
      <c r="K9" s="11">
        <v>3000</v>
      </c>
      <c r="L9" s="11">
        <v>3000</v>
      </c>
      <c r="M9" s="21">
        <v>6</v>
      </c>
    </row>
    <row r="10" spans="1:13" x14ac:dyDescent="0.2">
      <c r="A10" s="1"/>
      <c r="B10" s="1"/>
      <c r="C10" s="1"/>
      <c r="D10" s="1"/>
      <c r="E10" s="1"/>
      <c r="F10" s="13" t="s">
        <v>84</v>
      </c>
      <c r="G10" s="11">
        <f>SUM(G3:G9)</f>
        <v>183500</v>
      </c>
      <c r="H10" s="11">
        <f>SUM(H3:H9)</f>
        <v>167211.48000000001</v>
      </c>
      <c r="I10" s="11">
        <f>SUM(I3:I9)</f>
        <v>169750</v>
      </c>
      <c r="J10" s="19"/>
      <c r="K10" s="11">
        <f>SUM(K3:K9)</f>
        <v>170500</v>
      </c>
      <c r="L10" s="11">
        <f>SUM(L3:L9)</f>
        <v>170500</v>
      </c>
      <c r="M10" s="21"/>
    </row>
    <row r="11" spans="1:13" x14ac:dyDescent="0.2">
      <c r="A11" s="1"/>
      <c r="B11" s="1"/>
      <c r="C11" s="1"/>
      <c r="D11" s="1"/>
      <c r="E11" s="1"/>
      <c r="F11" s="13"/>
      <c r="J11" s="19"/>
      <c r="K11" s="12"/>
      <c r="L11" s="12"/>
      <c r="M11" s="21"/>
    </row>
    <row r="12" spans="1:13" x14ac:dyDescent="0.2">
      <c r="A12" s="1"/>
      <c r="B12" s="1"/>
      <c r="C12" s="1"/>
      <c r="D12" s="1"/>
      <c r="E12" s="1"/>
      <c r="F12" s="13" t="s">
        <v>85</v>
      </c>
      <c r="I12" s="11">
        <v>7000</v>
      </c>
      <c r="J12" s="19"/>
      <c r="K12" s="12"/>
      <c r="L12" s="12"/>
      <c r="M12" s="21"/>
    </row>
    <row r="13" spans="1:13" ht="12.75" customHeight="1" x14ac:dyDescent="0.2">
      <c r="A13" s="1"/>
      <c r="B13" s="1"/>
      <c r="C13" s="1"/>
      <c r="D13" s="1"/>
      <c r="E13" s="1"/>
      <c r="F13" s="13" t="s">
        <v>86</v>
      </c>
      <c r="I13" s="11">
        <v>9500</v>
      </c>
      <c r="J13" s="19"/>
      <c r="K13" s="12"/>
      <c r="L13" s="12"/>
      <c r="M13" s="21"/>
    </row>
    <row r="14" spans="1:13" x14ac:dyDescent="0.2">
      <c r="A14" s="9"/>
      <c r="B14" s="9"/>
      <c r="C14" s="9"/>
      <c r="D14" s="3"/>
      <c r="E14" s="9"/>
      <c r="F14" s="16" t="s">
        <v>87</v>
      </c>
      <c r="I14" s="11">
        <v>20000</v>
      </c>
      <c r="J14" s="19"/>
      <c r="K14" s="12"/>
      <c r="L14" s="12"/>
      <c r="M14" s="21"/>
    </row>
    <row r="15" spans="1:13" x14ac:dyDescent="0.2">
      <c r="A15" s="9"/>
      <c r="B15" s="9"/>
      <c r="C15" s="9"/>
      <c r="D15" s="9"/>
      <c r="E15" s="9"/>
      <c r="F15" s="16" t="s">
        <v>11</v>
      </c>
      <c r="G15" s="11">
        <v>18446.669999999998</v>
      </c>
      <c r="H15" s="11">
        <v>18446.669999999998</v>
      </c>
      <c r="J15" s="19"/>
      <c r="K15" s="19">
        <v>14625</v>
      </c>
      <c r="L15" s="19">
        <v>0</v>
      </c>
      <c r="M15" s="21"/>
    </row>
    <row r="16" spans="1:13" x14ac:dyDescent="0.2">
      <c r="A16" s="9"/>
      <c r="B16" s="9"/>
      <c r="C16" s="9"/>
      <c r="D16" s="9"/>
      <c r="E16" s="9"/>
      <c r="F16" s="16" t="s">
        <v>12</v>
      </c>
      <c r="G16" s="11">
        <v>14145.15</v>
      </c>
      <c r="H16" s="11">
        <v>14145.15</v>
      </c>
      <c r="J16" s="19"/>
      <c r="K16" s="19">
        <v>14625</v>
      </c>
      <c r="L16" s="19">
        <v>0</v>
      </c>
      <c r="M16" s="21"/>
    </row>
    <row r="17" spans="1:13" ht="12.75" x14ac:dyDescent="0.2">
      <c r="A17" s="9"/>
      <c r="B17" s="9"/>
      <c r="C17" s="9"/>
      <c r="D17" s="9"/>
      <c r="E17" s="9"/>
      <c r="F17" s="17" t="s">
        <v>24</v>
      </c>
      <c r="G17" s="11">
        <v>32591.82</v>
      </c>
      <c r="H17" s="11">
        <v>32591.82</v>
      </c>
      <c r="I17" s="11">
        <f>SUM(I12:I14)</f>
        <v>36500</v>
      </c>
      <c r="J17" s="19"/>
      <c r="K17" s="19">
        <f>SUM(K15:K16)</f>
        <v>29250</v>
      </c>
      <c r="L17" s="19">
        <v>0</v>
      </c>
      <c r="M17" s="21">
        <v>7</v>
      </c>
    </row>
    <row r="18" spans="1:13" x14ac:dyDescent="0.2">
      <c r="A18" s="9"/>
      <c r="B18" s="9"/>
      <c r="C18" s="9"/>
      <c r="D18" s="9"/>
      <c r="E18" s="9"/>
      <c r="F18" s="16"/>
      <c r="J18" s="19"/>
      <c r="K18" s="12"/>
      <c r="L18" s="12"/>
      <c r="M18" s="21"/>
    </row>
    <row r="19" spans="1:13" x14ac:dyDescent="0.2">
      <c r="A19" s="9"/>
      <c r="B19" s="9"/>
      <c r="C19" s="9"/>
      <c r="D19" s="9"/>
      <c r="E19" s="9"/>
      <c r="F19" s="16" t="s">
        <v>13</v>
      </c>
      <c r="G19" s="11">
        <v>76.44</v>
      </c>
      <c r="H19" s="11">
        <v>76.44</v>
      </c>
      <c r="I19" s="11">
        <v>0</v>
      </c>
      <c r="J19" s="19"/>
      <c r="K19" s="19">
        <v>527</v>
      </c>
      <c r="L19" s="19">
        <v>0</v>
      </c>
      <c r="M19" s="21"/>
    </row>
    <row r="20" spans="1:13" x14ac:dyDescent="0.2">
      <c r="A20" s="9"/>
      <c r="B20" s="9"/>
      <c r="C20" s="9"/>
      <c r="D20" s="9"/>
      <c r="E20" s="9"/>
      <c r="F20" s="16" t="s">
        <v>14</v>
      </c>
      <c r="G20" s="11">
        <v>1540.05</v>
      </c>
      <c r="H20" s="11">
        <v>1540.05</v>
      </c>
      <c r="I20" s="11">
        <v>0</v>
      </c>
      <c r="J20" s="19"/>
      <c r="K20" s="19">
        <v>2700</v>
      </c>
      <c r="L20" s="19">
        <v>0</v>
      </c>
      <c r="M20" s="21"/>
    </row>
    <row r="21" spans="1:13" x14ac:dyDescent="0.2">
      <c r="A21" s="9"/>
      <c r="B21" s="9"/>
      <c r="C21" s="9"/>
      <c r="D21" s="9"/>
      <c r="E21" s="9"/>
      <c r="F21" s="16" t="s">
        <v>15</v>
      </c>
      <c r="G21" s="11">
        <v>3750.03</v>
      </c>
      <c r="H21" s="11">
        <v>3750.03</v>
      </c>
      <c r="I21" s="11">
        <v>0</v>
      </c>
      <c r="J21" s="19"/>
      <c r="K21" s="19">
        <v>2925</v>
      </c>
      <c r="L21" s="19">
        <v>0</v>
      </c>
      <c r="M21" s="21"/>
    </row>
    <row r="22" spans="1:13" x14ac:dyDescent="0.2">
      <c r="A22" s="9"/>
      <c r="B22" s="9"/>
      <c r="C22" s="9"/>
      <c r="D22" s="9"/>
      <c r="E22" s="9"/>
      <c r="F22" s="16" t="s">
        <v>16</v>
      </c>
      <c r="G22" s="11">
        <v>6452.16</v>
      </c>
      <c r="H22" s="11">
        <v>6452.16</v>
      </c>
      <c r="I22" s="11">
        <v>0</v>
      </c>
      <c r="J22" s="19"/>
      <c r="K22" s="19">
        <v>6000</v>
      </c>
      <c r="L22" s="19">
        <v>0</v>
      </c>
      <c r="M22" s="21"/>
    </row>
    <row r="23" spans="1:13" x14ac:dyDescent="0.2">
      <c r="A23" s="9"/>
      <c r="B23" s="9"/>
      <c r="C23" s="9"/>
      <c r="D23" s="9"/>
      <c r="E23" s="9"/>
      <c r="F23" s="16" t="s">
        <v>2</v>
      </c>
      <c r="G23" s="11" t="s">
        <v>1</v>
      </c>
      <c r="H23" s="11" t="s">
        <v>1</v>
      </c>
      <c r="I23" s="11">
        <v>0</v>
      </c>
      <c r="J23" s="19"/>
      <c r="K23" s="19">
        <v>800</v>
      </c>
      <c r="L23" s="19">
        <v>0</v>
      </c>
      <c r="M23" s="21"/>
    </row>
    <row r="24" spans="1:13" x14ac:dyDescent="0.2">
      <c r="A24" s="9"/>
      <c r="B24" s="9"/>
      <c r="C24" s="9"/>
      <c r="D24" s="9"/>
      <c r="E24" s="9"/>
      <c r="F24" s="16" t="s">
        <v>17</v>
      </c>
      <c r="G24" s="11">
        <v>1651</v>
      </c>
      <c r="H24" s="11">
        <v>1651</v>
      </c>
      <c r="I24" s="11">
        <v>0</v>
      </c>
      <c r="J24" s="19"/>
      <c r="K24" s="19">
        <v>2237</v>
      </c>
      <c r="L24" s="19">
        <v>0</v>
      </c>
      <c r="M24" s="21"/>
    </row>
    <row r="25" spans="1:13" x14ac:dyDescent="0.2">
      <c r="A25" s="9"/>
      <c r="B25" s="9"/>
      <c r="C25" s="9"/>
      <c r="D25" s="9"/>
      <c r="E25" s="9"/>
      <c r="F25" s="16" t="s">
        <v>18</v>
      </c>
      <c r="G25" s="11">
        <v>0</v>
      </c>
      <c r="H25" s="11">
        <v>0</v>
      </c>
      <c r="I25" s="11">
        <v>0</v>
      </c>
      <c r="J25" s="19"/>
      <c r="K25" s="19"/>
      <c r="L25" s="19"/>
      <c r="M25" s="21"/>
    </row>
    <row r="26" spans="1:13" x14ac:dyDescent="0.2">
      <c r="A26" s="9"/>
      <c r="B26" s="9"/>
      <c r="C26" s="9"/>
      <c r="D26" s="9"/>
      <c r="E26" s="9"/>
      <c r="F26" s="16" t="s">
        <v>19</v>
      </c>
      <c r="G26" s="11">
        <v>0</v>
      </c>
      <c r="H26" s="11">
        <v>0</v>
      </c>
      <c r="I26" s="11">
        <v>0</v>
      </c>
      <c r="J26" s="19"/>
      <c r="K26" s="19"/>
      <c r="L26" s="19"/>
      <c r="M26" s="21"/>
    </row>
    <row r="27" spans="1:13" x14ac:dyDescent="0.2">
      <c r="A27" s="9"/>
      <c r="B27" s="9"/>
      <c r="C27" s="9"/>
      <c r="D27" s="9"/>
      <c r="E27" s="9"/>
      <c r="F27" s="16" t="s">
        <v>28</v>
      </c>
      <c r="G27" s="11">
        <f>SUM(G19:G25)</f>
        <v>13469.68</v>
      </c>
      <c r="H27" s="11">
        <f>SUM(H19:H25)</f>
        <v>13469.68</v>
      </c>
      <c r="I27" s="11">
        <f>SUM(I19:I26)</f>
        <v>0</v>
      </c>
      <c r="J27" s="19"/>
      <c r="K27" s="19">
        <f>SUM(K19:K25)</f>
        <v>15189</v>
      </c>
      <c r="L27" s="19">
        <f>SUM(L19:L25)</f>
        <v>0</v>
      </c>
      <c r="M27" s="21"/>
    </row>
    <row r="28" spans="1:13" x14ac:dyDescent="0.2">
      <c r="A28" s="9"/>
      <c r="B28" s="9"/>
      <c r="C28" s="9"/>
      <c r="D28" s="9"/>
      <c r="E28" s="9"/>
      <c r="F28" s="16" t="s">
        <v>27</v>
      </c>
      <c r="G28" s="11">
        <f>SUM(G17, G27)</f>
        <v>46061.5</v>
      </c>
      <c r="H28" s="11">
        <f>SUM(H17, H27)</f>
        <v>46061.5</v>
      </c>
      <c r="I28" s="11">
        <f>SUM(I17, I27)</f>
        <v>36500</v>
      </c>
      <c r="J28" s="19"/>
      <c r="K28" s="19">
        <f>SUM(K17,K27)</f>
        <v>44439</v>
      </c>
      <c r="L28" s="19">
        <f>SUM(L17,L27)</f>
        <v>0</v>
      </c>
      <c r="M28" s="21">
        <v>8</v>
      </c>
    </row>
    <row r="29" spans="1:13" x14ac:dyDescent="0.2">
      <c r="A29" s="9"/>
      <c r="B29" s="9"/>
      <c r="C29" s="9"/>
      <c r="D29" s="9"/>
      <c r="E29" s="9"/>
      <c r="F29" s="16"/>
      <c r="J29" s="19"/>
      <c r="K29" s="19"/>
      <c r="L29" s="19"/>
      <c r="M29" s="21"/>
    </row>
    <row r="30" spans="1:13" x14ac:dyDescent="0.2">
      <c r="A30" s="9"/>
      <c r="B30" s="9"/>
      <c r="C30" s="9"/>
      <c r="D30" s="9"/>
      <c r="E30" s="9"/>
      <c r="F30" s="16" t="s">
        <v>26</v>
      </c>
      <c r="J30" s="19"/>
      <c r="K30" s="19"/>
      <c r="L30" s="19"/>
      <c r="M30" s="21"/>
    </row>
    <row r="31" spans="1:13" ht="15" customHeight="1" x14ac:dyDescent="0.2">
      <c r="A31" s="9"/>
      <c r="B31" s="9"/>
      <c r="C31" s="9"/>
      <c r="D31" s="9"/>
      <c r="E31" s="9"/>
      <c r="F31" s="16" t="s">
        <v>20</v>
      </c>
      <c r="G31" s="11">
        <v>8280</v>
      </c>
      <c r="H31" s="11">
        <v>8625</v>
      </c>
      <c r="I31" s="11">
        <v>8280</v>
      </c>
      <c r="J31" s="19"/>
      <c r="K31" s="19">
        <v>16310</v>
      </c>
      <c r="L31" s="19">
        <v>16310</v>
      </c>
      <c r="M31" s="21">
        <v>9</v>
      </c>
    </row>
    <row r="32" spans="1:13" x14ac:dyDescent="0.2">
      <c r="A32" s="9"/>
      <c r="B32" s="9"/>
      <c r="C32" s="9"/>
      <c r="D32" s="9"/>
      <c r="E32" s="9"/>
      <c r="F32" s="16" t="s">
        <v>21</v>
      </c>
      <c r="G32" s="11">
        <v>12000</v>
      </c>
      <c r="H32" s="11">
        <v>11500</v>
      </c>
      <c r="I32" s="11">
        <v>12000</v>
      </c>
      <c r="J32" s="19"/>
      <c r="K32" s="19">
        <v>12000</v>
      </c>
      <c r="L32" s="19">
        <v>12000</v>
      </c>
      <c r="M32" s="21"/>
    </row>
    <row r="33" spans="1:13" x14ac:dyDescent="0.2">
      <c r="A33" s="9"/>
      <c r="B33" s="9"/>
      <c r="C33" s="9"/>
      <c r="D33" s="9"/>
      <c r="E33" s="9"/>
      <c r="F33" s="16" t="s">
        <v>25</v>
      </c>
      <c r="G33" s="11">
        <v>17550</v>
      </c>
      <c r="H33" s="11">
        <v>16589.07</v>
      </c>
      <c r="I33" s="11">
        <v>19500</v>
      </c>
      <c r="J33" s="19"/>
      <c r="K33" s="19">
        <v>21000</v>
      </c>
      <c r="L33" s="19">
        <v>21000</v>
      </c>
      <c r="M33" s="21">
        <v>10</v>
      </c>
    </row>
    <row r="34" spans="1:13" x14ac:dyDescent="0.2">
      <c r="A34" s="9"/>
      <c r="B34" s="9"/>
      <c r="C34" s="9"/>
      <c r="D34" s="9"/>
      <c r="E34" s="9"/>
      <c r="F34" s="16" t="s">
        <v>29</v>
      </c>
      <c r="G34" s="11">
        <v>4992</v>
      </c>
      <c r="H34" s="11">
        <v>2328</v>
      </c>
      <c r="I34" s="11">
        <v>3000</v>
      </c>
      <c r="J34" s="19"/>
      <c r="K34" s="19">
        <v>3200</v>
      </c>
      <c r="L34" s="19">
        <v>3200</v>
      </c>
      <c r="M34" s="21"/>
    </row>
    <row r="35" spans="1:13" x14ac:dyDescent="0.2">
      <c r="A35" s="9"/>
      <c r="B35" s="9"/>
      <c r="C35" s="9"/>
      <c r="D35" s="9"/>
      <c r="E35" s="9"/>
      <c r="F35" s="16" t="s">
        <v>22</v>
      </c>
      <c r="G35" s="11">
        <v>1500</v>
      </c>
      <c r="H35" s="11">
        <v>1282.5</v>
      </c>
      <c r="I35" s="11">
        <v>1500</v>
      </c>
      <c r="J35" s="19"/>
      <c r="K35" s="19">
        <v>1500</v>
      </c>
      <c r="L35" s="19">
        <v>1500</v>
      </c>
      <c r="M35" s="21"/>
    </row>
    <row r="36" spans="1:13" x14ac:dyDescent="0.2">
      <c r="A36" s="9"/>
      <c r="B36" s="9"/>
      <c r="C36" s="9"/>
      <c r="D36" s="9"/>
      <c r="E36" s="9"/>
      <c r="F36" s="16" t="s">
        <v>30</v>
      </c>
      <c r="G36" s="11">
        <f>SUM(G31:G35)</f>
        <v>44322</v>
      </c>
      <c r="H36" s="11">
        <f>SUM(H31:H35)</f>
        <v>40324.57</v>
      </c>
      <c r="I36" s="11">
        <f>SUM(I31:I35)</f>
        <v>44280</v>
      </c>
      <c r="J36" s="19"/>
      <c r="K36" s="19">
        <f>SUM(K31:K35)</f>
        <v>54010</v>
      </c>
      <c r="L36" s="19">
        <f>SUM(L31:L35)</f>
        <v>54010</v>
      </c>
      <c r="M36" s="21"/>
    </row>
    <row r="37" spans="1:13" x14ac:dyDescent="0.2">
      <c r="A37" s="9"/>
      <c r="B37" s="9"/>
      <c r="C37" s="9"/>
      <c r="D37" s="9"/>
      <c r="E37" s="9"/>
      <c r="F37" s="16"/>
      <c r="J37" s="19"/>
      <c r="K37" s="19"/>
      <c r="L37" s="19"/>
      <c r="M37" s="21"/>
    </row>
    <row r="38" spans="1:13" ht="15" x14ac:dyDescent="0.25">
      <c r="A38" s="9"/>
      <c r="B38" s="9"/>
      <c r="C38" s="9"/>
      <c r="D38"/>
      <c r="E38" s="9"/>
      <c r="F38" s="16" t="s">
        <v>31</v>
      </c>
      <c r="J38" s="19"/>
      <c r="K38" s="19"/>
      <c r="L38" s="19"/>
      <c r="M38" s="21"/>
    </row>
    <row r="39" spans="1:13" ht="15" customHeight="1" x14ac:dyDescent="0.2">
      <c r="A39" s="9"/>
      <c r="B39" s="9"/>
      <c r="C39" s="9"/>
      <c r="D39" s="9"/>
      <c r="E39" s="9"/>
      <c r="F39" s="16" t="s">
        <v>23</v>
      </c>
      <c r="G39" s="11">
        <v>0</v>
      </c>
      <c r="H39" s="11">
        <v>416.67</v>
      </c>
      <c r="I39" s="11">
        <v>0</v>
      </c>
      <c r="J39" s="19"/>
      <c r="K39" s="19">
        <v>0</v>
      </c>
      <c r="L39" s="19">
        <v>0</v>
      </c>
      <c r="M39" s="21"/>
    </row>
    <row r="40" spans="1:13" x14ac:dyDescent="0.2">
      <c r="A40" s="9"/>
      <c r="B40" s="9"/>
      <c r="C40" s="9"/>
      <c r="D40" s="9"/>
      <c r="E40" s="9"/>
      <c r="F40" s="16" t="s">
        <v>32</v>
      </c>
      <c r="G40" s="11">
        <v>6400</v>
      </c>
      <c r="H40" s="11">
        <v>2219.0300000000002</v>
      </c>
      <c r="I40" s="11">
        <v>8030</v>
      </c>
      <c r="J40" s="19"/>
      <c r="K40" s="19">
        <v>0</v>
      </c>
      <c r="L40" s="19">
        <v>0</v>
      </c>
      <c r="M40" s="21">
        <v>11</v>
      </c>
    </row>
    <row r="41" spans="1:13" x14ac:dyDescent="0.2">
      <c r="A41" s="9"/>
      <c r="B41" s="9"/>
      <c r="C41" s="9"/>
      <c r="D41" s="9"/>
      <c r="E41" s="9"/>
      <c r="F41" s="16" t="s">
        <v>34</v>
      </c>
      <c r="G41" s="11">
        <v>300</v>
      </c>
      <c r="H41" s="11">
        <v>500</v>
      </c>
      <c r="I41" s="11">
        <v>1000</v>
      </c>
      <c r="J41" s="19"/>
      <c r="K41" s="19">
        <v>1000</v>
      </c>
      <c r="L41" s="19">
        <v>1000</v>
      </c>
      <c r="M41" s="21"/>
    </row>
    <row r="42" spans="1:13" x14ac:dyDescent="0.2">
      <c r="A42" s="9"/>
      <c r="B42" s="9"/>
      <c r="C42" s="9"/>
      <c r="D42" s="9"/>
      <c r="E42" s="9"/>
      <c r="F42" s="16" t="s">
        <v>35</v>
      </c>
      <c r="G42" s="11">
        <v>300</v>
      </c>
      <c r="H42" s="11">
        <v>746.27</v>
      </c>
      <c r="I42" s="11">
        <v>900</v>
      </c>
      <c r="J42" s="19"/>
      <c r="K42" s="19">
        <v>1000</v>
      </c>
      <c r="L42" s="19">
        <v>1000</v>
      </c>
      <c r="M42" s="21"/>
    </row>
    <row r="43" spans="1:13" x14ac:dyDescent="0.2">
      <c r="A43" s="9"/>
      <c r="B43" s="9"/>
      <c r="C43" s="9"/>
      <c r="D43" s="9"/>
      <c r="E43" s="9"/>
      <c r="F43" s="16" t="s">
        <v>36</v>
      </c>
      <c r="G43" s="11">
        <v>168</v>
      </c>
      <c r="H43" s="11">
        <v>94</v>
      </c>
      <c r="I43" s="11">
        <v>200</v>
      </c>
      <c r="J43" s="19"/>
      <c r="K43" s="19">
        <v>400</v>
      </c>
      <c r="L43" s="19">
        <v>400</v>
      </c>
      <c r="M43" s="21">
        <v>12</v>
      </c>
    </row>
    <row r="44" spans="1:13" x14ac:dyDescent="0.2">
      <c r="A44" s="9"/>
      <c r="B44" s="9"/>
      <c r="C44" s="9"/>
      <c r="D44" s="9"/>
      <c r="E44" s="9"/>
      <c r="F44" s="16" t="s">
        <v>95</v>
      </c>
      <c r="H44" s="11">
        <v>322.25</v>
      </c>
      <c r="J44" s="19"/>
      <c r="K44" s="19"/>
      <c r="L44" s="19"/>
      <c r="M44" s="21"/>
    </row>
    <row r="45" spans="1:13" x14ac:dyDescent="0.2">
      <c r="A45" s="9"/>
      <c r="B45" s="9"/>
      <c r="C45" s="9"/>
      <c r="D45" s="9"/>
      <c r="E45" s="9"/>
      <c r="F45" s="16" t="s">
        <v>33</v>
      </c>
      <c r="G45" s="11">
        <f>SUM(G39:G43)</f>
        <v>7168</v>
      </c>
      <c r="H45" s="11">
        <f>SUM(H39:H44)</f>
        <v>4298.22</v>
      </c>
      <c r="I45" s="11">
        <f>SUM(I39:I43)</f>
        <v>10130</v>
      </c>
      <c r="J45" s="19"/>
      <c r="K45" s="19">
        <f>SUM(K39:K43)</f>
        <v>2400</v>
      </c>
      <c r="L45" s="19">
        <f>SUM(L39:L43)</f>
        <v>2400</v>
      </c>
      <c r="M45" s="21"/>
    </row>
    <row r="46" spans="1:13" x14ac:dyDescent="0.2">
      <c r="A46" s="9"/>
      <c r="B46" s="9"/>
      <c r="C46" s="9"/>
      <c r="D46" s="9"/>
      <c r="E46" s="9"/>
      <c r="F46" s="16"/>
      <c r="J46" s="19"/>
      <c r="K46" s="19"/>
      <c r="L46" s="19"/>
      <c r="M46" s="21"/>
    </row>
    <row r="47" spans="1:13" x14ac:dyDescent="0.2">
      <c r="A47" s="9"/>
      <c r="B47" s="9"/>
      <c r="C47" s="9"/>
      <c r="D47" s="9"/>
      <c r="E47" s="9"/>
      <c r="F47" s="16" t="s">
        <v>39</v>
      </c>
      <c r="J47" s="19"/>
      <c r="K47" s="19"/>
      <c r="L47" s="19"/>
      <c r="M47" s="21"/>
    </row>
    <row r="48" spans="1:13" x14ac:dyDescent="0.2">
      <c r="A48" s="9"/>
      <c r="B48" s="9"/>
      <c r="C48" s="9"/>
      <c r="D48" s="9"/>
      <c r="E48" s="9"/>
      <c r="F48" s="13" t="s">
        <v>37</v>
      </c>
      <c r="G48" s="11">
        <v>3600</v>
      </c>
      <c r="H48" s="11">
        <v>3191.44</v>
      </c>
      <c r="I48" s="11">
        <v>3000</v>
      </c>
      <c r="J48" s="19"/>
      <c r="K48" s="19">
        <v>3200</v>
      </c>
      <c r="L48" s="19">
        <v>3200</v>
      </c>
      <c r="M48" s="21"/>
    </row>
    <row r="49" spans="1:15" x14ac:dyDescent="0.2">
      <c r="A49" s="9"/>
      <c r="B49" s="9"/>
      <c r="C49" s="9"/>
      <c r="D49" s="9"/>
      <c r="E49" s="9"/>
      <c r="F49" s="13" t="s">
        <v>38</v>
      </c>
      <c r="G49" s="11">
        <v>1400</v>
      </c>
      <c r="H49" s="11">
        <v>728.25</v>
      </c>
      <c r="I49" s="11">
        <v>1000</v>
      </c>
      <c r="J49" s="19"/>
      <c r="K49" s="19">
        <v>1000</v>
      </c>
      <c r="L49" s="19">
        <v>1000</v>
      </c>
      <c r="M49" s="21"/>
    </row>
    <row r="50" spans="1:15" x14ac:dyDescent="0.2">
      <c r="A50" s="9"/>
      <c r="B50" s="9"/>
      <c r="C50" s="9"/>
      <c r="D50" s="9"/>
      <c r="E50" s="9"/>
      <c r="F50" s="13" t="s">
        <v>40</v>
      </c>
      <c r="G50" s="11">
        <f>SUM(G48:G49)</f>
        <v>5000</v>
      </c>
      <c r="H50" s="11">
        <f>SUM(H48:H49)</f>
        <v>3919.69</v>
      </c>
      <c r="I50" s="11">
        <f>SUM(I48:I49)</f>
        <v>4000</v>
      </c>
      <c r="J50" s="19"/>
      <c r="K50" s="19">
        <f>SUM(K48:K49)</f>
        <v>4200</v>
      </c>
      <c r="L50" s="19">
        <f>SUM(L48:L49)</f>
        <v>4200</v>
      </c>
      <c r="M50" s="21"/>
    </row>
    <row r="51" spans="1:15" x14ac:dyDescent="0.2">
      <c r="A51" s="9"/>
      <c r="B51" s="9"/>
      <c r="C51" s="9"/>
      <c r="D51" s="9"/>
      <c r="E51" s="9"/>
      <c r="F51" s="13"/>
      <c r="J51" s="19"/>
      <c r="K51" s="19"/>
      <c r="L51" s="19"/>
      <c r="M51" s="21"/>
    </row>
    <row r="52" spans="1:15" x14ac:dyDescent="0.2">
      <c r="A52" s="9"/>
      <c r="B52" s="9"/>
      <c r="C52" s="9"/>
      <c r="D52" s="9"/>
      <c r="E52" s="9"/>
      <c r="F52" s="13" t="s">
        <v>46</v>
      </c>
      <c r="J52" s="19"/>
      <c r="K52" s="19"/>
      <c r="L52" s="19"/>
      <c r="M52" s="21"/>
    </row>
    <row r="53" spans="1:15" ht="15" x14ac:dyDescent="0.25">
      <c r="A53" s="9"/>
      <c r="B53" s="9"/>
      <c r="C53" s="9"/>
      <c r="D53" s="9"/>
      <c r="E53" s="9"/>
      <c r="F53" s="16" t="s">
        <v>42</v>
      </c>
      <c r="G53" s="11">
        <v>3000</v>
      </c>
      <c r="H53" s="11">
        <v>2382.2800000000002</v>
      </c>
      <c r="I53" s="11">
        <v>3000</v>
      </c>
      <c r="J53" s="19"/>
      <c r="K53" s="19">
        <v>3500</v>
      </c>
      <c r="L53" s="19">
        <v>3500</v>
      </c>
      <c r="M53" s="21">
        <v>13</v>
      </c>
      <c r="N53"/>
      <c r="O53" s="7"/>
    </row>
    <row r="54" spans="1:15" ht="15" x14ac:dyDescent="0.25">
      <c r="A54" s="9"/>
      <c r="B54" s="9"/>
      <c r="C54" s="9"/>
      <c r="D54" s="9"/>
      <c r="E54" s="9"/>
      <c r="F54" s="16" t="s">
        <v>41</v>
      </c>
      <c r="G54" s="11">
        <v>1800</v>
      </c>
      <c r="H54" s="11">
        <v>2579.15</v>
      </c>
      <c r="I54" s="11">
        <v>3000</v>
      </c>
      <c r="J54" s="19"/>
      <c r="K54" s="19">
        <v>2500</v>
      </c>
      <c r="L54" s="19">
        <v>2500</v>
      </c>
      <c r="M54" s="21">
        <v>14</v>
      </c>
      <c r="N54"/>
      <c r="O54" s="8"/>
    </row>
    <row r="55" spans="1:15" ht="15" x14ac:dyDescent="0.25">
      <c r="A55" s="9"/>
      <c r="B55" s="9"/>
      <c r="C55" s="9"/>
      <c r="D55" s="9"/>
      <c r="E55" s="9"/>
      <c r="F55" s="16" t="s">
        <v>43</v>
      </c>
      <c r="G55" s="11">
        <v>2500</v>
      </c>
      <c r="H55" s="11">
        <v>1809</v>
      </c>
      <c r="I55" s="11">
        <v>2500</v>
      </c>
      <c r="J55" s="19"/>
      <c r="K55" s="19">
        <v>2000</v>
      </c>
      <c r="L55" s="19">
        <v>2000</v>
      </c>
      <c r="M55" s="21">
        <v>14</v>
      </c>
      <c r="N55"/>
      <c r="O55" s="7"/>
    </row>
    <row r="56" spans="1:15" ht="15" x14ac:dyDescent="0.25">
      <c r="A56" s="9"/>
      <c r="B56" s="9"/>
      <c r="C56" s="9"/>
      <c r="D56" s="9"/>
      <c r="E56" s="9"/>
      <c r="F56" s="16" t="s">
        <v>44</v>
      </c>
      <c r="G56" s="11">
        <v>250</v>
      </c>
      <c r="H56" s="11">
        <v>675</v>
      </c>
      <c r="I56" s="11">
        <v>800</v>
      </c>
      <c r="J56" s="19"/>
      <c r="K56" s="19">
        <v>800</v>
      </c>
      <c r="L56" s="19">
        <v>800</v>
      </c>
      <c r="M56" s="21"/>
      <c r="N56"/>
      <c r="O56" s="8"/>
    </row>
    <row r="57" spans="1:15" ht="15" x14ac:dyDescent="0.25">
      <c r="A57" s="9"/>
      <c r="B57" s="9"/>
      <c r="C57" s="9"/>
      <c r="D57" s="9"/>
      <c r="E57" s="9"/>
      <c r="F57" s="16" t="s">
        <v>45</v>
      </c>
      <c r="G57" s="11">
        <f>SUM(G52:G56)</f>
        <v>7550</v>
      </c>
      <c r="H57" s="11">
        <f>SUM(H53:H56)</f>
        <v>7445.43</v>
      </c>
      <c r="I57" s="11">
        <f>SUM(I53:I56)</f>
        <v>9300</v>
      </c>
      <c r="J57" s="19"/>
      <c r="K57" s="19">
        <f>SUM(K53:K56)</f>
        <v>8800</v>
      </c>
      <c r="L57" s="19">
        <f>SUM(L53:L56)</f>
        <v>8800</v>
      </c>
      <c r="M57" s="21"/>
      <c r="N57"/>
      <c r="O57" s="7"/>
    </row>
    <row r="58" spans="1:15" ht="15" x14ac:dyDescent="0.25">
      <c r="A58" s="9"/>
      <c r="B58" s="9"/>
      <c r="C58" s="9"/>
      <c r="D58" s="9"/>
      <c r="E58" s="9"/>
      <c r="F58" s="16"/>
      <c r="J58" s="19"/>
      <c r="K58" s="19"/>
      <c r="L58" s="19"/>
      <c r="M58" s="21"/>
      <c r="N58"/>
      <c r="O58" s="7"/>
    </row>
    <row r="59" spans="1:15" ht="15" x14ac:dyDescent="0.25">
      <c r="A59" s="9"/>
      <c r="B59" s="9"/>
      <c r="C59" s="9"/>
      <c r="D59" s="9"/>
      <c r="E59" s="9"/>
      <c r="F59" s="16" t="s">
        <v>52</v>
      </c>
      <c r="J59" s="19"/>
      <c r="K59" s="19"/>
      <c r="L59" s="19"/>
      <c r="M59" s="21">
        <v>15</v>
      </c>
      <c r="N59"/>
      <c r="O59" s="7"/>
    </row>
    <row r="60" spans="1:15" ht="15" x14ac:dyDescent="0.25">
      <c r="A60" s="9"/>
      <c r="B60" s="9"/>
      <c r="C60" s="9"/>
      <c r="D60" s="9"/>
      <c r="E60" s="9"/>
      <c r="F60" s="16" t="s">
        <v>47</v>
      </c>
      <c r="G60" s="11">
        <v>1500</v>
      </c>
      <c r="H60" s="11">
        <v>1080</v>
      </c>
      <c r="I60" s="11">
        <v>1200</v>
      </c>
      <c r="J60" s="19"/>
      <c r="K60" s="19">
        <v>1100</v>
      </c>
      <c r="L60" s="19">
        <v>1100</v>
      </c>
      <c r="M60" s="21"/>
      <c r="N60"/>
      <c r="O60" s="7"/>
    </row>
    <row r="61" spans="1:15" ht="15" x14ac:dyDescent="0.25">
      <c r="A61" s="9"/>
      <c r="B61" s="9"/>
      <c r="C61" s="9"/>
      <c r="D61" s="9"/>
      <c r="E61" s="9"/>
      <c r="F61" s="16" t="s">
        <v>48</v>
      </c>
      <c r="G61" s="11">
        <v>6000</v>
      </c>
      <c r="H61" s="11">
        <v>6666.92</v>
      </c>
      <c r="I61" s="11">
        <v>7000</v>
      </c>
      <c r="J61" s="19"/>
      <c r="K61" s="19">
        <v>6500</v>
      </c>
      <c r="L61" s="19">
        <v>6500</v>
      </c>
      <c r="M61" s="21"/>
      <c r="N61"/>
      <c r="O61" s="7"/>
    </row>
    <row r="62" spans="1:15" ht="15" x14ac:dyDescent="0.25">
      <c r="A62" s="9"/>
      <c r="B62" s="9"/>
      <c r="C62" s="9"/>
      <c r="D62" s="9"/>
      <c r="E62" s="9"/>
      <c r="F62" s="16" t="s">
        <v>49</v>
      </c>
      <c r="G62" s="11">
        <v>2500</v>
      </c>
      <c r="H62" s="11">
        <v>2779</v>
      </c>
      <c r="I62" s="11">
        <v>3000</v>
      </c>
      <c r="J62" s="19"/>
      <c r="K62" s="19">
        <v>3000</v>
      </c>
      <c r="L62" s="19">
        <v>3000</v>
      </c>
      <c r="M62" s="21"/>
      <c r="N62"/>
      <c r="O62" s="7"/>
    </row>
    <row r="63" spans="1:15" ht="15" x14ac:dyDescent="0.25">
      <c r="A63" s="9"/>
      <c r="B63" s="9"/>
      <c r="C63" s="9"/>
      <c r="D63" s="9"/>
      <c r="E63" s="9"/>
      <c r="F63" s="16" t="s">
        <v>50</v>
      </c>
      <c r="G63" s="11">
        <v>1200</v>
      </c>
      <c r="H63" s="11">
        <v>1279.8399999999999</v>
      </c>
      <c r="I63" s="11">
        <v>1400</v>
      </c>
      <c r="J63" s="19"/>
      <c r="K63" s="19">
        <v>1500</v>
      </c>
      <c r="L63" s="19">
        <v>1500</v>
      </c>
      <c r="M63" s="21"/>
      <c r="N63"/>
      <c r="O63" s="7"/>
    </row>
    <row r="64" spans="1:15" ht="15" x14ac:dyDescent="0.25">
      <c r="A64" s="9"/>
      <c r="B64" s="9"/>
      <c r="C64" s="9"/>
      <c r="D64" s="9"/>
      <c r="E64" s="9"/>
      <c r="F64" s="16" t="s">
        <v>51</v>
      </c>
      <c r="G64" s="11">
        <v>250</v>
      </c>
      <c r="H64" s="11">
        <v>687</v>
      </c>
      <c r="I64" s="11">
        <v>750</v>
      </c>
      <c r="J64" s="19"/>
      <c r="K64" s="19">
        <v>650</v>
      </c>
      <c r="L64" s="19">
        <v>650</v>
      </c>
      <c r="M64" s="21"/>
      <c r="N64"/>
      <c r="O64" s="7"/>
    </row>
    <row r="65" spans="1:15" ht="15" x14ac:dyDescent="0.25">
      <c r="A65" s="9"/>
      <c r="B65" s="9"/>
      <c r="C65" s="9"/>
      <c r="D65" s="9"/>
      <c r="E65" s="9"/>
      <c r="F65" s="16" t="s">
        <v>53</v>
      </c>
      <c r="G65" s="11">
        <f>SUM(G60:G64)</f>
        <v>11450</v>
      </c>
      <c r="H65" s="11">
        <f>SUM(H60:H64)</f>
        <v>12492.76</v>
      </c>
      <c r="I65" s="11">
        <f>SUM(I60:I64)</f>
        <v>13350</v>
      </c>
      <c r="J65" s="19"/>
      <c r="K65" s="19">
        <f>SUM(K60:K64)</f>
        <v>12750</v>
      </c>
      <c r="L65" s="19">
        <f>SUM(L60:L64)</f>
        <v>12750</v>
      </c>
      <c r="M65" s="21"/>
      <c r="N65"/>
      <c r="O65" s="7"/>
    </row>
    <row r="66" spans="1:15" ht="15" x14ac:dyDescent="0.25">
      <c r="A66" s="9"/>
      <c r="B66" s="9"/>
      <c r="C66" s="9"/>
      <c r="D66" s="9"/>
      <c r="E66" s="9"/>
      <c r="F66" s="16"/>
      <c r="J66" s="19"/>
      <c r="K66" s="19"/>
      <c r="L66" s="19"/>
      <c r="M66" s="21"/>
      <c r="N66"/>
      <c r="O66" s="7"/>
    </row>
    <row r="67" spans="1:15" ht="15" x14ac:dyDescent="0.25">
      <c r="A67" s="9"/>
      <c r="B67" s="9"/>
      <c r="C67" s="9"/>
      <c r="D67" s="9"/>
      <c r="E67" s="9"/>
      <c r="F67" s="16" t="s">
        <v>54</v>
      </c>
      <c r="J67" s="19"/>
      <c r="K67" s="19"/>
      <c r="L67" s="19"/>
      <c r="M67" s="21"/>
      <c r="N67"/>
      <c r="O67" s="7"/>
    </row>
    <row r="68" spans="1:15" ht="15" x14ac:dyDescent="0.25">
      <c r="A68" s="9"/>
      <c r="B68" s="9"/>
      <c r="C68" s="9"/>
      <c r="D68" s="9"/>
      <c r="E68" s="9"/>
      <c r="F68" s="16" t="s">
        <v>55</v>
      </c>
      <c r="G68" s="11">
        <v>5500</v>
      </c>
      <c r="H68" s="11">
        <v>1855</v>
      </c>
      <c r="I68" s="11">
        <v>3500</v>
      </c>
      <c r="J68" s="19"/>
      <c r="K68" s="19">
        <v>3600</v>
      </c>
      <c r="L68" s="19">
        <v>3600</v>
      </c>
      <c r="M68" s="21"/>
      <c r="N68"/>
      <c r="O68" s="7"/>
    </row>
    <row r="69" spans="1:15" ht="15" x14ac:dyDescent="0.25">
      <c r="A69" s="9"/>
      <c r="B69" s="9"/>
      <c r="C69" s="9"/>
      <c r="D69" s="9"/>
      <c r="E69" s="9"/>
      <c r="F69" s="16" t="s">
        <v>56</v>
      </c>
      <c r="G69" s="11">
        <v>2500</v>
      </c>
      <c r="H69" s="11">
        <v>2015</v>
      </c>
      <c r="I69" s="11">
        <v>2500</v>
      </c>
      <c r="J69" s="19"/>
      <c r="K69" s="19">
        <v>2500</v>
      </c>
      <c r="L69" s="19">
        <v>2500</v>
      </c>
      <c r="M69" s="21"/>
      <c r="N69"/>
      <c r="O69" s="7"/>
    </row>
    <row r="70" spans="1:15" ht="15" x14ac:dyDescent="0.25">
      <c r="A70" s="9"/>
      <c r="B70" s="9"/>
      <c r="C70" s="9"/>
      <c r="D70" s="9"/>
      <c r="E70" s="9"/>
      <c r="F70" s="16" t="s">
        <v>57</v>
      </c>
      <c r="G70" s="11">
        <v>2000</v>
      </c>
      <c r="H70" s="11">
        <v>65</v>
      </c>
      <c r="I70" s="11">
        <v>2000</v>
      </c>
      <c r="J70" s="19"/>
      <c r="K70" s="19">
        <v>2500</v>
      </c>
      <c r="L70" s="19">
        <v>2500</v>
      </c>
      <c r="M70" s="21"/>
      <c r="N70"/>
      <c r="O70" s="7"/>
    </row>
    <row r="71" spans="1:15" ht="15" x14ac:dyDescent="0.25">
      <c r="A71" s="9"/>
      <c r="B71" s="9"/>
      <c r="C71" s="9"/>
      <c r="D71" s="9"/>
      <c r="E71" s="9"/>
      <c r="F71" s="16" t="s">
        <v>58</v>
      </c>
      <c r="G71" s="11">
        <v>7000</v>
      </c>
      <c r="H71" s="11">
        <v>11902.88</v>
      </c>
      <c r="I71" s="11">
        <v>12500</v>
      </c>
      <c r="J71" s="19"/>
      <c r="K71" s="19">
        <v>11000</v>
      </c>
      <c r="L71" s="19">
        <v>11000</v>
      </c>
      <c r="M71" s="21">
        <v>16</v>
      </c>
      <c r="N71"/>
      <c r="O71" s="7"/>
    </row>
    <row r="72" spans="1:15" ht="15" x14ac:dyDescent="0.25">
      <c r="A72" s="9"/>
      <c r="B72" s="9"/>
      <c r="C72" s="9"/>
      <c r="D72" s="9"/>
      <c r="E72" s="9"/>
      <c r="F72" s="16" t="s">
        <v>59</v>
      </c>
      <c r="G72" s="11">
        <f>SUM(G68:G71)</f>
        <v>17000</v>
      </c>
      <c r="H72" s="11">
        <f>SUM(H68:H71)</f>
        <v>15837.88</v>
      </c>
      <c r="I72" s="11">
        <f>SUM(I68:I71)</f>
        <v>20500</v>
      </c>
      <c r="J72" s="19"/>
      <c r="K72" s="19">
        <f>SUM(K68:K71)</f>
        <v>19600</v>
      </c>
      <c r="L72" s="19">
        <f>SUM(L68:L71)</f>
        <v>19600</v>
      </c>
      <c r="M72" s="21"/>
      <c r="N72"/>
      <c r="O72" s="7"/>
    </row>
    <row r="73" spans="1:15" ht="15" x14ac:dyDescent="0.25">
      <c r="A73" s="9"/>
      <c r="B73" s="9"/>
      <c r="C73" s="9"/>
      <c r="D73" s="9"/>
      <c r="E73" s="9"/>
      <c r="F73" s="16"/>
      <c r="J73" s="19"/>
      <c r="K73" s="19"/>
      <c r="L73" s="19"/>
      <c r="M73" s="21"/>
      <c r="N73"/>
      <c r="O73" s="7"/>
    </row>
    <row r="74" spans="1:15" x14ac:dyDescent="0.2">
      <c r="A74" s="9"/>
      <c r="B74" s="9"/>
      <c r="C74" s="9"/>
      <c r="D74" s="9"/>
      <c r="E74" s="9"/>
      <c r="F74" s="16" t="s">
        <v>77</v>
      </c>
      <c r="J74" s="19"/>
      <c r="K74" s="19"/>
      <c r="L74" s="19"/>
      <c r="M74" s="21">
        <v>17</v>
      </c>
    </row>
    <row r="75" spans="1:15" x14ac:dyDescent="0.2">
      <c r="A75" s="9"/>
      <c r="B75" s="9"/>
      <c r="C75" s="9"/>
      <c r="D75" s="9"/>
      <c r="E75" s="9"/>
      <c r="F75" s="16" t="s">
        <v>64</v>
      </c>
      <c r="G75" s="11">
        <v>425</v>
      </c>
      <c r="H75" s="11">
        <v>367.03</v>
      </c>
      <c r="I75" s="11">
        <v>850</v>
      </c>
      <c r="J75" s="19"/>
      <c r="K75" s="19">
        <v>700</v>
      </c>
      <c r="L75" s="19">
        <v>700</v>
      </c>
      <c r="M75" s="21"/>
    </row>
    <row r="76" spans="1:15" x14ac:dyDescent="0.2">
      <c r="A76" s="9"/>
      <c r="B76" s="9"/>
      <c r="C76" s="9"/>
      <c r="D76" s="9"/>
      <c r="E76" s="9"/>
      <c r="F76" s="16" t="s">
        <v>65</v>
      </c>
      <c r="G76" s="11">
        <v>1250</v>
      </c>
      <c r="H76" s="11">
        <v>3663.41</v>
      </c>
      <c r="I76" s="11">
        <v>4000</v>
      </c>
      <c r="J76" s="19"/>
      <c r="K76" s="19">
        <v>5000</v>
      </c>
      <c r="L76" s="19">
        <v>12000</v>
      </c>
      <c r="M76" s="21">
        <v>18</v>
      </c>
    </row>
    <row r="77" spans="1:15" x14ac:dyDescent="0.2">
      <c r="A77" s="9"/>
      <c r="B77" s="9"/>
      <c r="C77" s="9"/>
      <c r="D77" s="9"/>
      <c r="E77" s="9"/>
      <c r="F77" s="16" t="s">
        <v>66</v>
      </c>
      <c r="G77" s="11">
        <v>850</v>
      </c>
      <c r="H77" s="11">
        <v>1019.24</v>
      </c>
      <c r="I77" s="11">
        <v>1700</v>
      </c>
      <c r="J77" s="19"/>
      <c r="K77" s="19">
        <v>1700</v>
      </c>
      <c r="L77" s="19">
        <v>4000</v>
      </c>
      <c r="M77" s="21">
        <v>19</v>
      </c>
    </row>
    <row r="78" spans="1:15" x14ac:dyDescent="0.2">
      <c r="A78" s="9"/>
      <c r="B78" s="9"/>
      <c r="C78" s="9"/>
      <c r="D78" s="9"/>
      <c r="E78" s="9"/>
      <c r="F78" s="16" t="s">
        <v>67</v>
      </c>
      <c r="G78" s="11">
        <v>300</v>
      </c>
      <c r="H78" s="11">
        <v>0</v>
      </c>
      <c r="I78" s="11">
        <v>600</v>
      </c>
      <c r="J78" s="19"/>
      <c r="K78" s="19">
        <v>600</v>
      </c>
      <c r="L78" s="19">
        <v>600</v>
      </c>
      <c r="M78" s="21"/>
    </row>
    <row r="79" spans="1:15" x14ac:dyDescent="0.2">
      <c r="A79" s="9"/>
      <c r="B79" s="9"/>
      <c r="C79" s="9"/>
      <c r="D79" s="9"/>
      <c r="E79" s="9"/>
      <c r="F79" s="16" t="s">
        <v>68</v>
      </c>
      <c r="G79" s="11">
        <v>4050</v>
      </c>
      <c r="H79" s="11">
        <v>5121.6099999999997</v>
      </c>
      <c r="I79" s="11">
        <v>5400</v>
      </c>
      <c r="J79" s="19"/>
      <c r="K79" s="19">
        <v>5400</v>
      </c>
      <c r="L79" s="19">
        <v>5400</v>
      </c>
      <c r="M79" s="21"/>
    </row>
    <row r="80" spans="1:15" x14ac:dyDescent="0.2">
      <c r="A80" s="9"/>
      <c r="B80" s="9"/>
      <c r="C80" s="9"/>
      <c r="D80" s="9"/>
      <c r="E80" s="9"/>
      <c r="F80" s="16" t="s">
        <v>69</v>
      </c>
      <c r="G80" s="11">
        <v>500</v>
      </c>
      <c r="H80" s="11">
        <v>1443.5</v>
      </c>
      <c r="I80" s="11">
        <v>1000</v>
      </c>
      <c r="J80" s="19"/>
      <c r="K80" s="19">
        <v>1200</v>
      </c>
      <c r="L80" s="19">
        <v>1200</v>
      </c>
      <c r="M80" s="21">
        <v>20</v>
      </c>
    </row>
    <row r="81" spans="1:13" x14ac:dyDescent="0.2">
      <c r="A81" s="9"/>
      <c r="B81" s="9"/>
      <c r="C81" s="9"/>
      <c r="D81" s="9"/>
      <c r="E81" s="9"/>
      <c r="F81" s="16" t="s">
        <v>70</v>
      </c>
      <c r="G81" s="11">
        <v>0</v>
      </c>
      <c r="H81" s="11">
        <v>0</v>
      </c>
      <c r="I81" s="11">
        <v>125</v>
      </c>
      <c r="J81" s="19"/>
      <c r="K81" s="19">
        <v>300</v>
      </c>
      <c r="L81" s="19">
        <v>300</v>
      </c>
      <c r="M81" s="21"/>
    </row>
    <row r="82" spans="1:13" x14ac:dyDescent="0.2">
      <c r="A82" s="9"/>
      <c r="B82" s="9"/>
      <c r="C82" s="9"/>
      <c r="D82" s="9"/>
      <c r="E82" s="9"/>
      <c r="F82" s="16" t="s">
        <v>71</v>
      </c>
      <c r="G82" s="11">
        <v>125</v>
      </c>
      <c r="H82" s="11">
        <v>113.98</v>
      </c>
      <c r="I82" s="11">
        <v>400</v>
      </c>
      <c r="J82" s="19"/>
      <c r="K82" s="19">
        <v>500</v>
      </c>
      <c r="L82" s="19">
        <v>500</v>
      </c>
      <c r="M82" s="21"/>
    </row>
    <row r="83" spans="1:13" x14ac:dyDescent="0.2">
      <c r="A83" s="9"/>
      <c r="B83" s="9"/>
      <c r="C83" s="9"/>
      <c r="D83" s="9"/>
      <c r="E83" s="9"/>
      <c r="F83" s="16" t="s">
        <v>73</v>
      </c>
      <c r="G83" s="11">
        <v>100</v>
      </c>
      <c r="H83" s="11">
        <v>200</v>
      </c>
      <c r="I83" s="11">
        <v>200</v>
      </c>
      <c r="J83" s="19"/>
      <c r="K83" s="19">
        <v>250</v>
      </c>
      <c r="L83" s="19">
        <v>250</v>
      </c>
      <c r="M83" s="21"/>
    </row>
    <row r="84" spans="1:13" x14ac:dyDescent="0.2">
      <c r="A84" s="9"/>
      <c r="B84" s="9"/>
      <c r="C84" s="9"/>
      <c r="D84" s="9"/>
      <c r="E84" s="9"/>
      <c r="F84" s="16" t="s">
        <v>72</v>
      </c>
      <c r="G84" s="11">
        <v>125</v>
      </c>
      <c r="H84" s="11">
        <v>19.09</v>
      </c>
      <c r="I84" s="11">
        <v>255</v>
      </c>
      <c r="J84" s="19"/>
      <c r="K84" s="19">
        <v>300</v>
      </c>
      <c r="L84" s="19">
        <v>300</v>
      </c>
      <c r="M84" s="21"/>
    </row>
    <row r="85" spans="1:13" x14ac:dyDescent="0.2">
      <c r="A85" s="9"/>
      <c r="B85" s="9"/>
      <c r="C85" s="9"/>
      <c r="D85" s="9"/>
      <c r="E85" s="9"/>
      <c r="F85" s="16" t="s">
        <v>74</v>
      </c>
      <c r="G85" s="11">
        <v>315</v>
      </c>
      <c r="H85" s="11">
        <v>34</v>
      </c>
      <c r="I85" s="11">
        <v>400</v>
      </c>
      <c r="J85" s="19"/>
      <c r="K85" s="19">
        <v>300</v>
      </c>
      <c r="L85" s="19">
        <v>300</v>
      </c>
      <c r="M85" s="21"/>
    </row>
    <row r="86" spans="1:13" x14ac:dyDescent="0.2">
      <c r="A86" s="9"/>
      <c r="B86" s="9"/>
      <c r="C86" s="9"/>
      <c r="D86" s="9"/>
      <c r="E86" s="9"/>
      <c r="F86" s="16" t="s">
        <v>75</v>
      </c>
      <c r="G86" s="11">
        <v>100</v>
      </c>
      <c r="H86" s="11">
        <v>35.6</v>
      </c>
      <c r="I86" s="11">
        <v>2000</v>
      </c>
      <c r="J86" s="19"/>
      <c r="K86" s="19">
        <v>2000</v>
      </c>
      <c r="L86" s="19">
        <v>2000</v>
      </c>
      <c r="M86" s="21"/>
    </row>
    <row r="87" spans="1:13" x14ac:dyDescent="0.2">
      <c r="A87" s="9" t="s">
        <v>88</v>
      </c>
      <c r="B87" s="9"/>
      <c r="C87" s="9"/>
      <c r="D87" s="9"/>
      <c r="E87" s="9"/>
      <c r="F87" s="16" t="s">
        <v>89</v>
      </c>
      <c r="I87" s="11">
        <v>1000</v>
      </c>
      <c r="J87" s="19"/>
      <c r="K87" s="19">
        <v>0</v>
      </c>
      <c r="L87" s="19">
        <v>0</v>
      </c>
      <c r="M87" s="21"/>
    </row>
    <row r="88" spans="1:13" x14ac:dyDescent="0.2">
      <c r="A88" s="9"/>
      <c r="B88" s="9"/>
      <c r="C88" s="9"/>
      <c r="D88" s="9"/>
      <c r="E88" s="9"/>
      <c r="F88" s="16" t="s">
        <v>76</v>
      </c>
      <c r="G88" s="11">
        <f>SUM(G75:G86)</f>
        <v>8140</v>
      </c>
      <c r="H88" s="11">
        <f>SUM(H75:H86)</f>
        <v>12017.46</v>
      </c>
      <c r="I88" s="11">
        <f>SUM(I75:I87)</f>
        <v>17930</v>
      </c>
      <c r="J88" s="19"/>
      <c r="K88" s="19">
        <f>SUM(K75:K87)</f>
        <v>18250</v>
      </c>
      <c r="L88" s="19">
        <f>SUM(L75:L87)</f>
        <v>27550</v>
      </c>
      <c r="M88" s="21"/>
    </row>
    <row r="89" spans="1:13" x14ac:dyDescent="0.2">
      <c r="A89" s="9"/>
      <c r="B89" s="9"/>
      <c r="C89" s="9"/>
      <c r="D89" s="9"/>
      <c r="E89" s="9"/>
      <c r="F89" s="16"/>
      <c r="J89" s="19"/>
      <c r="K89" s="19"/>
      <c r="L89" s="19"/>
      <c r="M89" s="21"/>
    </row>
    <row r="90" spans="1:13" x14ac:dyDescent="0.2">
      <c r="A90" s="9"/>
      <c r="B90" s="9"/>
      <c r="C90" s="9"/>
      <c r="D90" s="9"/>
      <c r="E90" s="9"/>
      <c r="F90" s="16" t="s">
        <v>63</v>
      </c>
      <c r="J90" s="19"/>
      <c r="K90" s="19"/>
      <c r="L90" s="19"/>
      <c r="M90" s="21"/>
    </row>
    <row r="91" spans="1:13" x14ac:dyDescent="0.2">
      <c r="A91" s="9"/>
      <c r="B91" s="9"/>
      <c r="C91" s="9"/>
      <c r="D91" s="9"/>
      <c r="E91" s="9"/>
      <c r="F91" s="16" t="s">
        <v>60</v>
      </c>
      <c r="G91" s="11">
        <v>3000</v>
      </c>
      <c r="H91" s="11">
        <v>3000</v>
      </c>
      <c r="I91" s="11">
        <v>4500</v>
      </c>
      <c r="J91" s="19"/>
      <c r="K91" s="19">
        <v>6700</v>
      </c>
      <c r="L91" s="19">
        <v>6700</v>
      </c>
      <c r="M91" s="21">
        <v>21</v>
      </c>
    </row>
    <row r="92" spans="1:13" x14ac:dyDescent="0.2">
      <c r="A92" s="9"/>
      <c r="B92" s="9"/>
      <c r="C92" s="9"/>
      <c r="D92" s="9"/>
      <c r="E92" s="9"/>
      <c r="F92" s="16" t="s">
        <v>61</v>
      </c>
      <c r="G92" s="11">
        <v>1200</v>
      </c>
      <c r="H92" s="11">
        <v>1200</v>
      </c>
      <c r="I92" s="11">
        <v>1800</v>
      </c>
      <c r="J92" s="19"/>
      <c r="K92" s="19">
        <v>0</v>
      </c>
      <c r="L92" s="19">
        <v>0</v>
      </c>
      <c r="M92" s="21">
        <v>21</v>
      </c>
    </row>
    <row r="93" spans="1:13" x14ac:dyDescent="0.2">
      <c r="A93" s="9"/>
      <c r="B93" s="9"/>
      <c r="C93" s="9"/>
      <c r="D93" s="9"/>
      <c r="E93" s="9"/>
      <c r="F93" s="16" t="s">
        <v>62</v>
      </c>
      <c r="G93" s="11">
        <f>SUM(G91:G92)</f>
        <v>4200</v>
      </c>
      <c r="H93" s="11">
        <f>SUM(H91:H92)</f>
        <v>4200</v>
      </c>
      <c r="I93" s="11">
        <f>SUM(I91:I92)</f>
        <v>6300</v>
      </c>
      <c r="J93" s="19"/>
      <c r="K93" s="19">
        <f>SUM(K91:K92)</f>
        <v>6700</v>
      </c>
      <c r="L93" s="19">
        <f>SUM(L91:L92)</f>
        <v>6700</v>
      </c>
      <c r="M93" s="21"/>
    </row>
    <row r="94" spans="1:13" x14ac:dyDescent="0.2">
      <c r="A94" s="9"/>
      <c r="B94" s="9"/>
      <c r="C94" s="9"/>
      <c r="D94" s="9"/>
      <c r="E94" s="9"/>
      <c r="F94" s="16"/>
      <c r="J94" s="19"/>
      <c r="K94" s="19"/>
      <c r="L94" s="19"/>
      <c r="M94" s="21"/>
    </row>
    <row r="95" spans="1:13" x14ac:dyDescent="0.2">
      <c r="A95" s="9"/>
      <c r="B95" s="9"/>
      <c r="C95" s="9"/>
      <c r="D95" s="9"/>
      <c r="E95" s="9"/>
      <c r="F95" s="16" t="s">
        <v>78</v>
      </c>
      <c r="G95" s="11">
        <v>250</v>
      </c>
      <c r="J95" s="19"/>
      <c r="K95" s="19"/>
      <c r="L95" s="19"/>
      <c r="M95" s="21"/>
    </row>
    <row r="96" spans="1:13" x14ac:dyDescent="0.2">
      <c r="A96" s="9"/>
      <c r="B96" s="9"/>
      <c r="C96" s="9"/>
      <c r="D96" s="9"/>
      <c r="E96" s="9"/>
      <c r="F96" s="16" t="s">
        <v>79</v>
      </c>
      <c r="G96" s="11">
        <v>700</v>
      </c>
      <c r="H96" s="11">
        <v>146.80000000000001</v>
      </c>
      <c r="I96" s="11">
        <v>500</v>
      </c>
      <c r="J96" s="19"/>
      <c r="K96" s="19">
        <v>500</v>
      </c>
      <c r="L96" s="19">
        <v>500</v>
      </c>
      <c r="M96" s="21"/>
    </row>
    <row r="97" spans="1:13" x14ac:dyDescent="0.2">
      <c r="A97" s="9"/>
      <c r="B97" s="9"/>
      <c r="C97" s="9"/>
      <c r="D97" s="9"/>
      <c r="E97" s="9"/>
      <c r="F97" s="16" t="s">
        <v>80</v>
      </c>
      <c r="G97" s="11">
        <v>5600</v>
      </c>
      <c r="H97" s="11">
        <v>5639.82</v>
      </c>
      <c r="I97" s="11">
        <v>6600</v>
      </c>
      <c r="J97" s="19"/>
      <c r="K97" s="19">
        <v>6000</v>
      </c>
      <c r="L97" s="19">
        <v>6000</v>
      </c>
      <c r="M97" s="21"/>
    </row>
    <row r="98" spans="1:13" x14ac:dyDescent="0.2">
      <c r="A98" s="9"/>
      <c r="B98" s="9"/>
      <c r="C98" s="9"/>
      <c r="D98" s="9"/>
      <c r="E98" s="9"/>
      <c r="F98" s="16" t="s">
        <v>81</v>
      </c>
      <c r="G98" s="11">
        <v>360</v>
      </c>
      <c r="H98" s="11">
        <v>362</v>
      </c>
      <c r="I98" s="11">
        <v>360</v>
      </c>
      <c r="J98" s="19"/>
      <c r="K98" s="19">
        <v>500</v>
      </c>
      <c r="L98" s="19">
        <v>500</v>
      </c>
      <c r="M98" s="21"/>
    </row>
    <row r="99" spans="1:13" x14ac:dyDescent="0.2">
      <c r="A99" s="9"/>
      <c r="B99" s="9"/>
      <c r="C99" s="9"/>
      <c r="D99" s="9"/>
      <c r="E99" s="9"/>
      <c r="F99" s="16" t="s">
        <v>82</v>
      </c>
      <c r="G99" s="11">
        <f>SUM(G95:G98)</f>
        <v>6910</v>
      </c>
      <c r="H99" s="11">
        <f>SUM(H96:H98)</f>
        <v>6148.62</v>
      </c>
      <c r="I99" s="11">
        <f>SUM(I96:I98)</f>
        <v>7460</v>
      </c>
      <c r="J99" s="19"/>
      <c r="K99" s="19">
        <f>SUM(K96:K98)</f>
        <v>7000</v>
      </c>
      <c r="L99" s="19">
        <f>SUM(L96:L98)</f>
        <v>7000</v>
      </c>
      <c r="M99" s="21"/>
    </row>
    <row r="100" spans="1:13" x14ac:dyDescent="0.2">
      <c r="A100" s="9"/>
      <c r="B100" s="9"/>
      <c r="C100" s="9"/>
      <c r="D100" s="9"/>
      <c r="E100" s="9"/>
      <c r="F100" s="16" t="s">
        <v>3</v>
      </c>
      <c r="G100" s="11">
        <f>SUM(G99,G93,G88,G72,G65,G57,G50,G45,G36,G28)</f>
        <v>157801.5</v>
      </c>
      <c r="H100" s="11">
        <f>SUM(H99,H93,H88,H72,H65,H57,H50,H45,H36,H27, H17)</f>
        <v>152746.13</v>
      </c>
      <c r="I100" s="11">
        <f>SUM(I99,I93,I88,I72,I65,I57,I50,I45,I36,I28)</f>
        <v>169750</v>
      </c>
      <c r="J100" s="19"/>
      <c r="K100" s="19">
        <f>SUM(K99,K93,K88,K72,K65,K57,K50,K45,K36,K28)</f>
        <v>178149</v>
      </c>
      <c r="L100" s="19">
        <f>SUM(L99,L93,L88,L72,L65,L57,L50,L45,L36,L28)</f>
        <v>143010</v>
      </c>
      <c r="M100" s="21"/>
    </row>
    <row r="101" spans="1:13" ht="30" customHeight="1" x14ac:dyDescent="0.2">
      <c r="A101" s="9"/>
      <c r="B101" s="9"/>
      <c r="C101" s="9"/>
      <c r="D101" s="9"/>
      <c r="E101" s="9"/>
      <c r="F101" s="16" t="s">
        <v>4</v>
      </c>
      <c r="G101" s="11">
        <f>SUM(G10-G100)</f>
        <v>25698.5</v>
      </c>
      <c r="H101" s="11">
        <f>SUM(H10-H100)</f>
        <v>14465.350000000006</v>
      </c>
      <c r="I101" s="11">
        <f>SUM(I10-I100)</f>
        <v>0</v>
      </c>
      <c r="J101" s="19"/>
      <c r="K101" s="19">
        <f>SUM(K10-K100)</f>
        <v>-7649</v>
      </c>
      <c r="L101" s="19">
        <f>SUM(L10-L100)</f>
        <v>27490</v>
      </c>
      <c r="M101" s="21"/>
    </row>
    <row r="102" spans="1:13" s="5" customFormat="1" ht="30" customHeight="1" x14ac:dyDescent="0.2">
      <c r="A102" s="9"/>
      <c r="B102" s="9"/>
      <c r="C102" s="9"/>
      <c r="D102" s="9"/>
      <c r="E102" s="9"/>
      <c r="F102" s="16"/>
      <c r="G102" s="11"/>
      <c r="H102" s="11"/>
      <c r="I102" s="11"/>
      <c r="J102" s="11"/>
      <c r="K102" s="11"/>
      <c r="L102" s="24"/>
      <c r="M102" s="22"/>
    </row>
  </sheetData>
  <printOptions headings="1" gridLines="1"/>
  <pageMargins left="0" right="0" top="0.5" bottom="0.25" header="0.3" footer="0.3"/>
  <pageSetup fitToHeight="0" orientation="landscape" r:id="rId1"/>
  <headerFooter>
    <oddHeader xml:space="preserve">&amp;L&amp;"Arial,Bold"&amp;8&amp;D &amp;T&amp;C&amp;"Arial,Bold"&amp;12 TOLUCC PROJECTED BUDGET 2017-18
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Chart1</vt:lpstr>
      <vt:lpstr>Sheet1!Print_Titles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Dennison</dc:creator>
  <cp:lastModifiedBy>kaz</cp:lastModifiedBy>
  <cp:revision/>
  <cp:lastPrinted>2018-05-15T14:16:44Z</cp:lastPrinted>
  <dcterms:created xsi:type="dcterms:W3CDTF">2013-02-25T21:00:38Z</dcterms:created>
  <dcterms:modified xsi:type="dcterms:W3CDTF">2018-05-15T20:12:41Z</dcterms:modified>
</cp:coreProperties>
</file>